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fathij\Desktop\"/>
    </mc:Choice>
  </mc:AlternateContent>
  <workbookProtection workbookAlgorithmName="SHA-512" workbookHashValue="bpbOaeXAEKMMxowyTobj4vL442dt/FX9xWlNXPhRWBsr9JeW550Z/xlrHrCDKyI1whyWqowBDeFhsjXhDmM79Q==" workbookSaltValue="31m4XtUZ4JtnZNW9wQQNog==" workbookSpinCount="100000" lockStructure="1"/>
  <bookViews>
    <workbookView xWindow="0" yWindow="0" windowWidth="20160" windowHeight="8472" activeTab="4" xr2:uid="{00000000-000D-0000-FFFF-FFFF00000000}"/>
  </bookViews>
  <sheets>
    <sheet name="Instructions" sheetId="5" r:id="rId1"/>
    <sheet name="Information" sheetId="1" r:id="rId2"/>
    <sheet name="Crediting Hours" sheetId="3" r:id="rId3"/>
    <sheet name="New Employees" sheetId="2" r:id="rId4"/>
    <sheet name="Existing Employees" sheetId="4" r:id="rId5"/>
  </sheets>
  <definedNames>
    <definedName name="_xlnm.Print_Area" localSheetId="4">'Existing Employees'!$B$1:$D$12</definedName>
    <definedName name="_xlnm.Print_Area" localSheetId="0">Instructions!$A$1:$M$32</definedName>
    <definedName name="_xlnm.Print_Area" localSheetId="3">'New Employees'!$B$1:$D$10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 l="1"/>
  <c r="D6" i="4" l="1"/>
  <c r="C12" i="4" s="1"/>
  <c r="E4" i="4"/>
  <c r="E2" i="4"/>
  <c r="E6" i="4" l="1"/>
  <c r="D4" i="2"/>
  <c r="E2" i="2"/>
  <c r="E4" i="2"/>
  <c r="B17" i="3" l="1"/>
  <c r="B19" i="3" l="1"/>
  <c r="B18" i="3"/>
  <c r="B16" i="3"/>
  <c r="E6" i="2"/>
  <c r="C10" i="2" s="1"/>
</calcChain>
</file>

<file path=xl/sharedStrings.xml><?xml version="1.0" encoding="utf-8"?>
<sst xmlns="http://schemas.openxmlformats.org/spreadsheetml/2006/main" count="80" uniqueCount="67">
  <si>
    <t>Enter Hire Date</t>
  </si>
  <si>
    <t xml:space="preserve">Wounded Warrior Leave Act Effective date is </t>
  </si>
  <si>
    <t>OR</t>
  </si>
  <si>
    <t>Uncommon tour</t>
  </si>
  <si>
    <t>Seasonal</t>
  </si>
  <si>
    <t>Enter biweekly Part-time nonseasonal hours</t>
  </si>
  <si>
    <t>Enter annual Seasonal hours</t>
  </si>
  <si>
    <t>Enter biweekly Uncommon tour hours</t>
  </si>
  <si>
    <t>Enter Effective Disability Rating Date*</t>
  </si>
  <si>
    <t>Who is Covered?</t>
  </si>
  <si>
    <t>Enter sick leave balance in effect at the 
beginning of the 12 month eligibility period</t>
  </si>
  <si>
    <t>Definition of “Hired”</t>
  </si>
  <si>
    <t>Enter Return from Military Duty Date</t>
  </si>
  <si>
    <t>Leave Benefit</t>
  </si>
  <si>
    <r>
      <t>Enter Effective Disability Rating Date</t>
    </r>
    <r>
      <rPr>
        <sz val="11"/>
        <color rgb="FFC00000"/>
        <rFont val="Calibri"/>
        <family val="2"/>
        <scheme val="minor"/>
      </rPr>
      <t>*</t>
    </r>
  </si>
  <si>
    <t>Expiration Date</t>
  </si>
  <si>
    <t>Calculates the later of hire date or WWL date.
If hire date is before WWL date, then WWL date, else  hire date</t>
  </si>
  <si>
    <t>Calculates the later of hire date or effective disability date.
If effective disability rating date is before the hire date, then hire date, 
else effective disability date</t>
  </si>
  <si>
    <t>Applicable date. If sick leave balance greater than 0, then
 ((applicable date + 12months - 1day)-sick leave balance),
else applicable date +12months - 1day</t>
  </si>
  <si>
    <t>Enter Employee Name</t>
  </si>
  <si>
    <t>Julie Washburn</t>
  </si>
  <si>
    <t>Purpose</t>
  </si>
  <si>
    <t>Enter the appropriate information in the blue cells</t>
  </si>
  <si>
    <t>Note:</t>
  </si>
  <si>
    <t>NOT Qualified, employee hire date is before the Act effective date.</t>
  </si>
  <si>
    <t>Information</t>
  </si>
  <si>
    <t>Select the appropriate sheet by clicking on the tab below</t>
  </si>
  <si>
    <t>(also known as Wounded Warrior Leave Act) provided by OPM.</t>
  </si>
  <si>
    <t>If the employee does not qualify due to hire date, the following notice will appear:</t>
  </si>
  <si>
    <t>Estimates the expiration date of Disabled Veteran Leave for employees reutrning from a break in service or from a period of military service.</t>
  </si>
  <si>
    <t>Existing Employees</t>
  </si>
  <si>
    <t>New Employees</t>
  </si>
  <si>
    <t>NOT Qualified, employee return date is before the Act effective date.</t>
  </si>
  <si>
    <t>Crediting Hours</t>
  </si>
  <si>
    <t>Calculates how many hours of Disabled Veteran Leave an employee should have, based on their tour of duty.</t>
  </si>
  <si>
    <t>Directions</t>
  </si>
  <si>
    <t>Use this workbook for estimations related to the use of Disabled Veteran Leave, authorized by the Wounded Warriors Federal Leave Act of 2015.</t>
  </si>
  <si>
    <t xml:space="preserve">This sheet contains information about the Disabled Veteran Leave. </t>
  </si>
  <si>
    <t>Estimates the expiration date of Disabled Veteran Leave.</t>
  </si>
  <si>
    <t>If the employee does not qualify due to hire date, a notice will appear:</t>
  </si>
  <si>
    <t>Full-time, nonseasonal</t>
  </si>
  <si>
    <t>Part-time, nonseasonal</t>
  </si>
  <si>
    <t>If tour of duty is…</t>
  </si>
  <si>
    <t>Then hours are…</t>
  </si>
  <si>
    <t>Wounded Warriors Federal Leave Act</t>
  </si>
  <si>
    <t>• Effective date is November 5, 2016</t>
  </si>
  <si>
    <t>• New subpart M added to OPM leave regulations in 5 CFR part 630</t>
  </si>
  <si>
    <t>• Employees subject to Title 5 Leave regulations</t>
  </si>
  <si>
    <t>• Has scheduled tour of duty (i.e., not an intermittent work schedule or leave-exempt Presidential appointee).</t>
  </si>
  <si>
    <t>• “Hired” in a covered civilian position on or after Nov. 5, 2016.</t>
  </si>
  <si>
    <t>• Employee must provide official documentation of the VBA rating to the employing agency.</t>
  </si>
  <si>
    <t>• Separate leave authority. It is not a subset of sick leave.</t>
  </si>
  <si>
    <t>• Leave benefit expires at end of 12-month eligibility period; unused leave is forfeited (not cashed out).</t>
  </si>
  <si>
    <t>• Reappointed with at least a 90-day break in service; or</t>
  </si>
  <si>
    <t>• Newly hired with no previous Federal service;</t>
  </si>
  <si>
    <t>• Military reservists or members of the National Guard that return to duty in their civilian positions after a period of military service.</t>
  </si>
  <si>
    <t xml:space="preserve">• One-time credit of appropriate amount of leave at beginning of the employee’s 12-month eligibility period. </t>
  </si>
  <si>
    <t>• 104 hours is credited for regular full-time employee. Leave credit is proportionally adjusted based on tour of duty. Leave credit may be subject to offset.</t>
  </si>
  <si>
    <t xml:space="preserve">Wounded Warrior Federal Leave Act Effective date is </t>
  </si>
  <si>
    <t>*Note: Employee must provide official documentation of the VBA rating. The effective date of the disability rating is generally either the day after the date of military discharge (if person filed disability claim within 1 year of discharge date) or the date the claim was filed.</t>
  </si>
  <si>
    <t>• OPM memo to Chief Human Capital Officers issued on August 9, 2016: https://www.chcoc.gov/content/disabled-veteran-leave</t>
  </si>
  <si>
    <t>• Veteran with service-connected disability rating of 30% or more (as determined by the Veterans Benefit Administration).</t>
  </si>
  <si>
    <t>• Discharged under conditions other than dishonorable.</t>
  </si>
  <si>
    <t>The expiration date automatically calculates in the yellow cell</t>
  </si>
  <si>
    <t>Enter sick leave hours to employee’s credit as of the first day of DVL period</t>
  </si>
  <si>
    <t>Enter equivalent Disabled Veteran Leave hours already used (if in 12-month period)</t>
  </si>
  <si>
    <t>SUM of reduction in leave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</si>
</sst>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C00000"/>
      <name val="Calibri"/>
      <family val="2"/>
      <scheme val="minor"/>
    </font>
    <font>
      <sz val="16"/>
      <color theme="1"/>
      <name val="Calibri"/>
      <family val="2"/>
      <scheme val="minor"/>
    </font>
    <font>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164" fontId="0" fillId="0" borderId="0" xfId="0" applyNumberFormat="1"/>
    <xf numFmtId="0" fontId="0" fillId="0" borderId="0" xfId="0" applyAlignment="1">
      <alignment horizontal="center" vertical="center"/>
    </xf>
    <xf numFmtId="0" fontId="0" fillId="0" borderId="0" xfId="0" applyAlignment="1">
      <alignment horizontal="right"/>
    </xf>
    <xf numFmtId="14" fontId="1" fillId="0" borderId="0" xfId="0" applyNumberFormat="1" applyFont="1" applyFill="1" applyAlignment="1">
      <alignment horizontal="center" vertical="center"/>
    </xf>
    <xf numFmtId="0" fontId="0" fillId="2" borderId="0" xfId="0" applyFill="1"/>
    <xf numFmtId="0" fontId="0" fillId="0" borderId="0" xfId="0" applyFill="1"/>
    <xf numFmtId="0" fontId="0" fillId="0" borderId="0" xfId="0" applyAlignment="1">
      <alignment wrapText="1"/>
    </xf>
    <xf numFmtId="0" fontId="0" fillId="0" borderId="0" xfId="0" applyAlignment="1">
      <alignment horizontal="right"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wrapText="1"/>
    </xf>
    <xf numFmtId="14" fontId="2" fillId="0" borderId="0" xfId="0" applyNumberFormat="1" applyFont="1" applyFill="1" applyBorder="1" applyAlignment="1">
      <alignment horizontal="center" vertical="center" wrapText="1"/>
    </xf>
    <xf numFmtId="0" fontId="0" fillId="0" borderId="0" xfId="0" quotePrefix="1"/>
    <xf numFmtId="164" fontId="1" fillId="2" borderId="1" xfId="0" applyNumberFormat="1" applyFont="1" applyFill="1" applyBorder="1" applyAlignment="1">
      <alignment horizontal="center" vertical="center"/>
    </xf>
    <xf numFmtId="164" fontId="3" fillId="0" borderId="0" xfId="0" applyNumberFormat="1" applyFont="1"/>
    <xf numFmtId="1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164" fontId="1" fillId="0" borderId="0" xfId="0" applyNumberFormat="1" applyFont="1" applyFill="1" applyAlignment="1">
      <alignment horizontal="center" vertical="center"/>
    </xf>
    <xf numFmtId="164" fontId="0" fillId="0" borderId="0" xfId="0" applyNumberFormat="1" applyAlignment="1">
      <alignment horizontal="center" vertical="center"/>
    </xf>
    <xf numFmtId="164" fontId="0" fillId="3" borderId="1" xfId="0" applyNumberFormat="1" applyFill="1" applyBorder="1" applyAlignment="1" applyProtection="1">
      <alignment horizontal="center" vertical="center"/>
      <protection locked="0"/>
    </xf>
    <xf numFmtId="0" fontId="3" fillId="0" borderId="0" xfId="0" applyFont="1" applyAlignment="1">
      <alignment horizontal="center" wrapText="1"/>
    </xf>
    <xf numFmtId="164" fontId="0" fillId="2" borderId="1" xfId="0" applyNumberFormat="1" applyFill="1" applyBorder="1" applyAlignment="1">
      <alignment horizontal="center" vertical="center"/>
    </xf>
    <xf numFmtId="0" fontId="5" fillId="0" borderId="0" xfId="0" applyFont="1"/>
    <xf numFmtId="0" fontId="1" fillId="0" borderId="0" xfId="0" applyFont="1"/>
    <xf numFmtId="14" fontId="2" fillId="0" borderId="0" xfId="0" applyNumberFormat="1" applyFont="1" applyFill="1" applyBorder="1" applyAlignment="1">
      <alignment horizontal="left" vertical="center"/>
    </xf>
    <xf numFmtId="0" fontId="0" fillId="3" borderId="1" xfId="0" quotePrefix="1" applyFill="1" applyBorder="1" applyAlignment="1" applyProtection="1">
      <alignment horizontal="center" vertical="center"/>
      <protection locked="0"/>
    </xf>
    <xf numFmtId="0" fontId="1" fillId="0" borderId="0" xfId="0" applyFont="1" applyAlignment="1">
      <alignment horizontal="right"/>
    </xf>
    <xf numFmtId="0" fontId="0" fillId="0" borderId="0" xfId="0" quotePrefix="1" applyFont="1"/>
    <xf numFmtId="0" fontId="0" fillId="2" borderId="1" xfId="0" applyFill="1" applyBorder="1"/>
    <xf numFmtId="0" fontId="0" fillId="4" borderId="1"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center"/>
    </xf>
    <xf numFmtId="0" fontId="1" fillId="0" borderId="0" xfId="0" applyFont="1" applyBorder="1" applyAlignment="1">
      <alignment horizontal="right"/>
    </xf>
    <xf numFmtId="0" fontId="1" fillId="4" borderId="1" xfId="0" applyFont="1" applyFill="1" applyBorder="1" applyAlignment="1">
      <alignment horizontal="center"/>
    </xf>
    <xf numFmtId="0" fontId="1" fillId="4" borderId="4" xfId="0" applyFont="1" applyFill="1" applyBorder="1" applyAlignment="1">
      <alignment horizontal="center"/>
    </xf>
    <xf numFmtId="1" fontId="1" fillId="4" borderId="1" xfId="0" applyNumberFormat="1" applyFont="1" applyFill="1" applyBorder="1" applyAlignment="1">
      <alignment horizontal="center"/>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workbookViewId="0">
      <selection activeCell="B13" sqref="B13"/>
    </sheetView>
  </sheetViews>
  <sheetFormatPr defaultRowHeight="14.4" x14ac:dyDescent="0.3"/>
  <cols>
    <col min="3" max="3" width="18" customWidth="1"/>
  </cols>
  <sheetData>
    <row r="1" spans="1:5" ht="23.4" x14ac:dyDescent="0.45">
      <c r="A1" s="24" t="s">
        <v>21</v>
      </c>
    </row>
    <row r="2" spans="1:5" x14ac:dyDescent="0.3">
      <c r="B2" t="s">
        <v>36</v>
      </c>
    </row>
    <row r="4" spans="1:5" ht="23.4" x14ac:dyDescent="0.45">
      <c r="A4" s="24" t="s">
        <v>35</v>
      </c>
    </row>
    <row r="5" spans="1:5" x14ac:dyDescent="0.3">
      <c r="B5" t="s">
        <v>26</v>
      </c>
    </row>
    <row r="7" spans="1:5" x14ac:dyDescent="0.3">
      <c r="C7" s="25" t="s">
        <v>25</v>
      </c>
      <c r="D7" t="s">
        <v>37</v>
      </c>
    </row>
    <row r="8" spans="1:5" x14ac:dyDescent="0.3">
      <c r="D8" t="s">
        <v>27</v>
      </c>
    </row>
    <row r="10" spans="1:5" x14ac:dyDescent="0.3">
      <c r="C10" s="25" t="s">
        <v>33</v>
      </c>
      <c r="D10" t="s">
        <v>34</v>
      </c>
    </row>
    <row r="11" spans="1:5" x14ac:dyDescent="0.3">
      <c r="D11">
        <v>1</v>
      </c>
      <c r="E11" t="s">
        <v>22</v>
      </c>
    </row>
    <row r="12" spans="1:5" x14ac:dyDescent="0.3">
      <c r="D12">
        <v>2</v>
      </c>
      <c r="E12" t="s">
        <v>63</v>
      </c>
    </row>
    <row r="14" spans="1:5" x14ac:dyDescent="0.3">
      <c r="C14" s="25" t="s">
        <v>31</v>
      </c>
      <c r="D14" t="s">
        <v>38</v>
      </c>
    </row>
    <row r="15" spans="1:5" x14ac:dyDescent="0.3">
      <c r="D15">
        <v>1</v>
      </c>
      <c r="E15" t="s">
        <v>22</v>
      </c>
    </row>
    <row r="16" spans="1:5" x14ac:dyDescent="0.3">
      <c r="D16">
        <v>2</v>
      </c>
      <c r="E16" t="s">
        <v>63</v>
      </c>
    </row>
    <row r="18" spans="3:5" x14ac:dyDescent="0.3">
      <c r="D18" s="3" t="s">
        <v>23</v>
      </c>
      <c r="E18" t="s">
        <v>28</v>
      </c>
    </row>
    <row r="19" spans="3:5" x14ac:dyDescent="0.3">
      <c r="E19" s="26" t="s">
        <v>24</v>
      </c>
    </row>
    <row r="21" spans="3:5" x14ac:dyDescent="0.3">
      <c r="C21" s="25" t="s">
        <v>30</v>
      </c>
      <c r="D21" t="s">
        <v>29</v>
      </c>
    </row>
    <row r="22" spans="3:5" x14ac:dyDescent="0.3">
      <c r="D22">
        <v>1</v>
      </c>
      <c r="E22" t="s">
        <v>22</v>
      </c>
    </row>
    <row r="23" spans="3:5" x14ac:dyDescent="0.3">
      <c r="D23">
        <v>2</v>
      </c>
      <c r="E23" t="s">
        <v>63</v>
      </c>
    </row>
    <row r="25" spans="3:5" x14ac:dyDescent="0.3">
      <c r="D25" s="3" t="s">
        <v>23</v>
      </c>
      <c r="E25" t="s">
        <v>39</v>
      </c>
    </row>
    <row r="26" spans="3:5" x14ac:dyDescent="0.3">
      <c r="E26" s="26" t="s">
        <v>32</v>
      </c>
    </row>
  </sheetData>
  <sheetProtection algorithmName="SHA-512" hashValue="hssf/U9MROsTeQuqcyiVnFKoA9+1c28M5chhyZxum42C5tIetbvMTnRNzbq6CnB/44THqSQKekL2pXBqxC/pVQ==" saltValue="CvahoH8qPPZqZdAi6tKQJQ==" spinCount="100000" sheet="1" objects="1" scenario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23" sqref="A23"/>
    </sheetView>
  </sheetViews>
  <sheetFormatPr defaultRowHeight="14.4" x14ac:dyDescent="0.3"/>
  <cols>
    <col min="1" max="1" width="107" customWidth="1"/>
  </cols>
  <sheetData>
    <row r="1" spans="1:1" x14ac:dyDescent="0.3">
      <c r="A1" s="25" t="s">
        <v>44</v>
      </c>
    </row>
    <row r="2" spans="1:1" x14ac:dyDescent="0.3">
      <c r="A2" t="s">
        <v>45</v>
      </c>
    </row>
    <row r="3" spans="1:1" x14ac:dyDescent="0.3">
      <c r="A3" t="s">
        <v>46</v>
      </c>
    </row>
    <row r="4" spans="1:1" x14ac:dyDescent="0.3">
      <c r="A4" t="s">
        <v>60</v>
      </c>
    </row>
    <row r="6" spans="1:1" x14ac:dyDescent="0.3">
      <c r="A6" s="25" t="s">
        <v>9</v>
      </c>
    </row>
    <row r="7" spans="1:1" x14ac:dyDescent="0.3">
      <c r="A7" t="s">
        <v>47</v>
      </c>
    </row>
    <row r="8" spans="1:1" x14ac:dyDescent="0.3">
      <c r="A8" t="s">
        <v>61</v>
      </c>
    </row>
    <row r="9" spans="1:1" x14ac:dyDescent="0.3">
      <c r="A9" t="s">
        <v>62</v>
      </c>
    </row>
    <row r="10" spans="1:1" x14ac:dyDescent="0.3">
      <c r="A10" s="6" t="s">
        <v>50</v>
      </c>
    </row>
    <row r="11" spans="1:1" x14ac:dyDescent="0.3">
      <c r="A11" t="s">
        <v>48</v>
      </c>
    </row>
    <row r="12" spans="1:1" x14ac:dyDescent="0.3">
      <c r="A12" t="s">
        <v>49</v>
      </c>
    </row>
    <row r="13" spans="1:1" x14ac:dyDescent="0.3">
      <c r="A13" s="6"/>
    </row>
    <row r="14" spans="1:1" x14ac:dyDescent="0.3">
      <c r="A14" s="25" t="s">
        <v>11</v>
      </c>
    </row>
    <row r="15" spans="1:1" x14ac:dyDescent="0.3">
      <c r="A15" s="29" t="s">
        <v>54</v>
      </c>
    </row>
    <row r="16" spans="1:1" x14ac:dyDescent="0.3">
      <c r="A16" s="14" t="s">
        <v>53</v>
      </c>
    </row>
    <row r="17" spans="1:1" x14ac:dyDescent="0.3">
      <c r="A17" s="14" t="s">
        <v>55</v>
      </c>
    </row>
    <row r="19" spans="1:1" x14ac:dyDescent="0.3">
      <c r="A19" s="25" t="s">
        <v>13</v>
      </c>
    </row>
    <row r="20" spans="1:1" x14ac:dyDescent="0.3">
      <c r="A20" t="s">
        <v>56</v>
      </c>
    </row>
    <row r="21" spans="1:1" x14ac:dyDescent="0.3">
      <c r="A21" t="s">
        <v>51</v>
      </c>
    </row>
    <row r="22" spans="1:1" x14ac:dyDescent="0.3">
      <c r="A22" t="s">
        <v>52</v>
      </c>
    </row>
    <row r="23" spans="1:1" x14ac:dyDescent="0.3">
      <c r="A23" t="s">
        <v>57</v>
      </c>
    </row>
  </sheetData>
  <sheetProtection algorithmName="SHA-512" hashValue="mIMDX58F4pTvI5XBEjyF87lL8s5gh3NtbbZEKqufWhf+NHE5yLdL8B2Zf1j7JwzabG8jIV4T7deoquk7fTC3OQ==" saltValue="puPFdbtXLyE70vPAUH4ZoQ==" spinCount="100000" sheet="1" objects="1" scenarios="1"/>
  <pageMargins left="0.7" right="0.7" top="0.75" bottom="0.75" header="0.3" footer="0.3"/>
  <pageSetup paperSize="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9"/>
  <sheetViews>
    <sheetView workbookViewId="0">
      <selection activeCell="A11" sqref="A11"/>
    </sheetView>
  </sheetViews>
  <sheetFormatPr defaultRowHeight="14.4" x14ac:dyDescent="0.3"/>
  <cols>
    <col min="1" max="1" width="78.33203125" style="32" bestFit="1" customWidth="1"/>
    <col min="2" max="2" width="15.6640625" bestFit="1" customWidth="1"/>
  </cols>
  <sheetData>
    <row r="1" spans="1:2" ht="37.200000000000003" customHeight="1" thickBot="1" x14ac:dyDescent="0.35"/>
    <row r="2" spans="1:2" ht="15" thickBot="1" x14ac:dyDescent="0.35">
      <c r="A2" s="33" t="s">
        <v>64</v>
      </c>
      <c r="B2" s="30">
        <v>5</v>
      </c>
    </row>
    <row r="3" spans="1:2" ht="15" thickBot="1" x14ac:dyDescent="0.35">
      <c r="A3" s="34" t="s">
        <v>2</v>
      </c>
    </row>
    <row r="4" spans="1:2" ht="15" thickBot="1" x14ac:dyDescent="0.35">
      <c r="A4" s="33" t="s">
        <v>65</v>
      </c>
      <c r="B4" s="30">
        <v>0</v>
      </c>
    </row>
    <row r="6" spans="1:2" ht="15" thickBot="1" x14ac:dyDescent="0.35"/>
    <row r="7" spans="1:2" ht="15" thickBot="1" x14ac:dyDescent="0.35">
      <c r="A7" s="33" t="s">
        <v>66</v>
      </c>
      <c r="B7" s="31">
        <f>SUM(B2:B4)</f>
        <v>5</v>
      </c>
    </row>
    <row r="8" spans="1:2" ht="15" thickBot="1" x14ac:dyDescent="0.35"/>
    <row r="9" spans="1:2" ht="15" thickBot="1" x14ac:dyDescent="0.35">
      <c r="A9" s="33" t="s">
        <v>5</v>
      </c>
      <c r="B9" s="30">
        <v>40</v>
      </c>
    </row>
    <row r="10" spans="1:2" x14ac:dyDescent="0.3">
      <c r="A10" s="33"/>
      <c r="B10" s="6"/>
    </row>
    <row r="11" spans="1:2" x14ac:dyDescent="0.3">
      <c r="A11" s="33" t="s">
        <v>7</v>
      </c>
      <c r="B11" s="5">
        <v>144</v>
      </c>
    </row>
    <row r="12" spans="1:2" ht="15" thickBot="1" x14ac:dyDescent="0.35">
      <c r="A12" s="33"/>
      <c r="B12" s="6"/>
    </row>
    <row r="13" spans="1:2" ht="15" thickBot="1" x14ac:dyDescent="0.35">
      <c r="A13" s="33" t="s">
        <v>6</v>
      </c>
      <c r="B13" s="30">
        <v>1040</v>
      </c>
    </row>
    <row r="15" spans="1:2" ht="15" thickBot="1" x14ac:dyDescent="0.35">
      <c r="A15" s="35" t="s">
        <v>42</v>
      </c>
      <c r="B15" s="28" t="s">
        <v>43</v>
      </c>
    </row>
    <row r="16" spans="1:2" ht="15" thickBot="1" x14ac:dyDescent="0.35">
      <c r="A16" s="33" t="s">
        <v>40</v>
      </c>
      <c r="B16" s="36">
        <f>104-$B$7</f>
        <v>99</v>
      </c>
    </row>
    <row r="17" spans="1:2" ht="15" thickBot="1" x14ac:dyDescent="0.35">
      <c r="A17" s="33" t="s">
        <v>41</v>
      </c>
      <c r="B17" s="37">
        <f>((B9/80)*104)-$B$7</f>
        <v>47</v>
      </c>
    </row>
    <row r="18" spans="1:2" ht="15" thickBot="1" x14ac:dyDescent="0.35">
      <c r="A18" s="33" t="s">
        <v>3</v>
      </c>
      <c r="B18" s="38">
        <f>((B11/80)*104)-$B$7</f>
        <v>182.20000000000002</v>
      </c>
    </row>
    <row r="19" spans="1:2" ht="15" thickBot="1" x14ac:dyDescent="0.35">
      <c r="A19" s="33" t="s">
        <v>4</v>
      </c>
      <c r="B19" s="36">
        <f>((B13/2080)*104)-$B$7</f>
        <v>47</v>
      </c>
    </row>
  </sheetData>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12"/>
  <sheetViews>
    <sheetView topLeftCell="B1" zoomScaleNormal="100" workbookViewId="0">
      <selection activeCell="D14" sqref="D14"/>
    </sheetView>
  </sheetViews>
  <sheetFormatPr defaultRowHeight="14.4" x14ac:dyDescent="0.3"/>
  <cols>
    <col min="1" max="1" width="4.109375" customWidth="1"/>
    <col min="2" max="2" width="49.109375" bestFit="1" customWidth="1"/>
    <col min="3" max="3" width="18.6640625" style="2" customWidth="1"/>
    <col min="4" max="4" width="70" style="9" customWidth="1"/>
    <col min="5" max="5" width="18" hidden="1" customWidth="1"/>
    <col min="6" max="6" width="63.33203125" hidden="1" customWidth="1"/>
  </cols>
  <sheetData>
    <row r="1" spans="2:6" ht="33.6" customHeight="1" thickBot="1" x14ac:dyDescent="0.35">
      <c r="B1" s="2" t="s">
        <v>19</v>
      </c>
      <c r="C1" s="39" t="s">
        <v>20</v>
      </c>
      <c r="D1" s="40"/>
    </row>
    <row r="2" spans="2:6" ht="27.6" customHeight="1" x14ac:dyDescent="0.3">
      <c r="B2" s="11" t="s">
        <v>58</v>
      </c>
      <c r="C2" s="19">
        <v>42679</v>
      </c>
      <c r="D2" s="4"/>
      <c r="E2" s="16">
        <f>IF(C4&lt;C2,C2,C4)</f>
        <v>42709</v>
      </c>
      <c r="F2" s="7" t="s">
        <v>16</v>
      </c>
    </row>
    <row r="3" spans="2:6" ht="15" thickBot="1" x14ac:dyDescent="0.35">
      <c r="C3" s="20"/>
    </row>
    <row r="4" spans="2:6" ht="43.8" thickBot="1" x14ac:dyDescent="0.35">
      <c r="B4" s="11" t="s">
        <v>0</v>
      </c>
      <c r="C4" s="21">
        <v>42709</v>
      </c>
      <c r="D4" s="13" t="str">
        <f>IF(C4&lt;C2,"NOT Qualified, employee hire date 
is before the Act effective date."," ")</f>
        <v xml:space="preserve"> </v>
      </c>
      <c r="E4" s="16">
        <f>IF(C6&lt;C4,C4,C6)</f>
        <v>42887</v>
      </c>
      <c r="F4" s="7" t="s">
        <v>17</v>
      </c>
    </row>
    <row r="5" spans="2:6" ht="15" thickBot="1" x14ac:dyDescent="0.35">
      <c r="C5" s="20"/>
    </row>
    <row r="6" spans="2:6" ht="58.5" customHeight="1" thickBot="1" x14ac:dyDescent="0.35">
      <c r="B6" s="12" t="s">
        <v>14</v>
      </c>
      <c r="C6" s="21">
        <v>42887</v>
      </c>
      <c r="D6" s="22" t="s">
        <v>59</v>
      </c>
      <c r="E6" s="16">
        <f>IF(E4&lt;E2,E2,E4)</f>
        <v>42887</v>
      </c>
      <c r="F6" s="7" t="s">
        <v>18</v>
      </c>
    </row>
    <row r="8" spans="2:6" ht="15" hidden="1" thickBot="1" x14ac:dyDescent="0.35">
      <c r="B8" s="8"/>
      <c r="C8" s="27">
        <v>0</v>
      </c>
      <c r="E8" s="1"/>
    </row>
    <row r="9" spans="2:6" ht="15" thickBot="1" x14ac:dyDescent="0.35"/>
    <row r="10" spans="2:6" ht="40.950000000000003" customHeight="1" thickBot="1" x14ac:dyDescent="0.35">
      <c r="B10" s="11" t="s">
        <v>15</v>
      </c>
      <c r="C10" s="15">
        <f>IF(D4=" ",IF(C8&gt;0,((EDATE(E6,12)-1)-C8),(EDATE(E6,12)-1)),"NOT Qualified")</f>
        <v>43251</v>
      </c>
    </row>
    <row r="11" spans="2:6" x14ac:dyDescent="0.3">
      <c r="E11" s="1"/>
    </row>
    <row r="12" spans="2:6" x14ac:dyDescent="0.3">
      <c r="E12" s="1"/>
    </row>
  </sheetData>
  <mergeCells count="1">
    <mergeCell ref="C1:D1"/>
  </mergeCells>
  <conditionalFormatting sqref="C4">
    <cfRule type="expression" dxfId="1" priority="1">
      <formula>$D$7=NOT(" ")</formula>
    </cfRule>
    <cfRule type="expression" dxfId="0" priority="2">
      <formula>$D$4="NOT Qualified, employee hire date is before the Act effective date."</formula>
    </cfRule>
  </conditionalFormatting>
  <printOptions horizontalCentered="1" verticalCentered="1"/>
  <pageMargins left="0.25" right="0.25"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7"/>
  <sheetViews>
    <sheetView tabSelected="1" topLeftCell="B1" workbookViewId="0">
      <selection activeCell="D12" sqref="D12"/>
    </sheetView>
  </sheetViews>
  <sheetFormatPr defaultRowHeight="14.4" x14ac:dyDescent="0.3"/>
  <cols>
    <col min="1" max="1" width="4.109375" customWidth="1"/>
    <col min="2" max="2" width="45.33203125" customWidth="1"/>
    <col min="3" max="3" width="15.5546875" style="2" customWidth="1"/>
    <col min="4" max="4" width="70" style="9" customWidth="1"/>
    <col min="5" max="5" width="18" hidden="1" customWidth="1"/>
    <col min="6" max="6" width="38" hidden="1" customWidth="1"/>
  </cols>
  <sheetData>
    <row r="1" spans="1:6" ht="33.6" customHeight="1" thickBot="1" x14ac:dyDescent="0.35">
      <c r="B1" s="2" t="s">
        <v>19</v>
      </c>
      <c r="C1" s="39" t="s">
        <v>20</v>
      </c>
      <c r="D1" s="40"/>
    </row>
    <row r="2" spans="1:6" ht="27.6" customHeight="1" x14ac:dyDescent="0.3">
      <c r="A2">
        <v>1</v>
      </c>
      <c r="B2" s="11" t="s">
        <v>1</v>
      </c>
      <c r="C2" s="4">
        <v>42679</v>
      </c>
      <c r="D2" s="4"/>
      <c r="E2" s="1">
        <f>IF(C6&lt;C2,C2,C6)</f>
        <v>42679</v>
      </c>
      <c r="F2" s="7" t="s">
        <v>16</v>
      </c>
    </row>
    <row r="3" spans="1:6" ht="15" thickBot="1" x14ac:dyDescent="0.35"/>
    <row r="4" spans="1:6" ht="40.950000000000003" customHeight="1" thickBot="1" x14ac:dyDescent="0.35">
      <c r="A4">
        <v>2</v>
      </c>
      <c r="B4" s="11" t="s">
        <v>0</v>
      </c>
      <c r="C4" s="17">
        <v>41244</v>
      </c>
      <c r="E4" s="1">
        <f>IF(C8&lt;C6,C6,C8)</f>
        <v>43282</v>
      </c>
      <c r="F4" s="7" t="s">
        <v>17</v>
      </c>
    </row>
    <row r="5" spans="1:6" ht="15" thickBot="1" x14ac:dyDescent="0.35"/>
    <row r="6" spans="1:6" ht="42.6" customHeight="1" thickBot="1" x14ac:dyDescent="0.35">
      <c r="B6" s="11" t="s">
        <v>12</v>
      </c>
      <c r="C6" s="17">
        <v>42461</v>
      </c>
      <c r="D6" s="13" t="str">
        <f>IF(C6&lt;C2,"NOT Qualified, return from military duty date 
is before the Act effective date."," ")</f>
        <v>NOT Qualified, return from military duty date 
is before the Act effective date.</v>
      </c>
      <c r="E6" s="1">
        <f>IF(E4&lt;E2,E2,E4)</f>
        <v>43282</v>
      </c>
      <c r="F6" s="7" t="s">
        <v>18</v>
      </c>
    </row>
    <row r="7" spans="1:6" ht="15" thickBot="1" x14ac:dyDescent="0.35"/>
    <row r="8" spans="1:6" ht="58.5" customHeight="1" thickBot="1" x14ac:dyDescent="0.35">
      <c r="A8">
        <v>3</v>
      </c>
      <c r="B8" s="12" t="s">
        <v>8</v>
      </c>
      <c r="C8" s="17">
        <v>43282</v>
      </c>
      <c r="D8" s="22" t="s">
        <v>59</v>
      </c>
    </row>
    <row r="9" spans="1:6" ht="15" thickBot="1" x14ac:dyDescent="0.35"/>
    <row r="10" spans="1:6" ht="41.4" customHeight="1" thickBot="1" x14ac:dyDescent="0.35">
      <c r="A10">
        <v>4</v>
      </c>
      <c r="B10" s="8" t="s">
        <v>10</v>
      </c>
      <c r="C10" s="18">
        <v>0</v>
      </c>
      <c r="D10" s="10"/>
      <c r="E10" s="1"/>
    </row>
    <row r="11" spans="1:6" ht="15" thickBot="1" x14ac:dyDescent="0.35"/>
    <row r="12" spans="1:6" ht="39.6" customHeight="1" thickBot="1" x14ac:dyDescent="0.35">
      <c r="B12" s="11" t="s">
        <v>15</v>
      </c>
      <c r="C12" s="23" t="str">
        <f>IF(D6=" ",IF(C10&gt;0,((EDATE(E6,12)-1)-C10),(EDATE(E6,12)-1)),"NOT Qualified")</f>
        <v>NOT Qualified</v>
      </c>
    </row>
    <row r="13" spans="1:6" x14ac:dyDescent="0.3">
      <c r="E13" s="1"/>
    </row>
    <row r="14" spans="1:6" x14ac:dyDescent="0.3">
      <c r="E14" s="1"/>
    </row>
    <row r="17" spans="2:2" x14ac:dyDescent="0.3">
      <c r="B17" s="7"/>
    </row>
  </sheetData>
  <mergeCells count="1">
    <mergeCell ref="C1:D1"/>
  </mergeCells>
  <printOptions horizontalCentered="1" verticalCentered="1"/>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Information</vt:lpstr>
      <vt:lpstr>Crediting Hours</vt:lpstr>
      <vt:lpstr>New Employees</vt:lpstr>
      <vt:lpstr>Existing Employees</vt:lpstr>
      <vt:lpstr>'Existing Employees'!Print_Area</vt:lpstr>
      <vt:lpstr>Instructions!Print_Area</vt:lpstr>
      <vt:lpstr>'New Employees'!Print_Area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Stewman, Carrol (NIH/OD) [C]</dc:creator>
  <cp:lastModifiedBy>Fathi, Jasper (NIH/OD) [E]</cp:lastModifiedBy>
  <cp:lastPrinted>2016-10-21T17:29:07Z</cp:lastPrinted>
  <dcterms:created xsi:type="dcterms:W3CDTF">2016-10-07T18:34:12Z</dcterms:created>
  <dcterms:modified xsi:type="dcterms:W3CDTF">2017-10-26T18:15:25Z</dcterms:modified>
</cp:coreProperties>
</file>